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5480" windowHeight="11640" activeTab="0"/>
  </bookViews>
  <sheets>
    <sheet name="Гороскоп Фен Шуй" sheetId="1" r:id="rId1"/>
    <sheet name="Лист2" sheetId="2" state="hidden" r:id="rId2"/>
    <sheet name="Лист3" sheetId="3" state="hidden" r:id="rId3"/>
  </sheets>
  <definedNames>
    <definedName name="Буква">'Гороскоп Фен Шуй'!$A$114:$A$145</definedName>
    <definedName name="Месяц">'Гороскоп Фен Шуй'!$A$148:$A$159</definedName>
    <definedName name="_xlnm.Print_Area" localSheetId="0">'Гороскоп Фен Шуй'!$A$1:$Q$61</definedName>
    <definedName name="ОтветНаБукву" localSheetId="0">'Гороскоп Фен Шуй'!$B$114:$B$145</definedName>
    <definedName name="ОтветНаМесяц">'Гороскоп Фен Шуй'!$B$148:$B$159</definedName>
    <definedName name="ЦифМес">'Гороскоп Фен Шуй'!$C$148:$C$159</definedName>
    <definedName name="Цифра">'Гороскоп Фен Шуй'!$C$114:$C$145</definedName>
  </definedNames>
  <calcPr calcMode="manual" fullCalcOnLoad="1"/>
</workbook>
</file>

<file path=xl/sharedStrings.xml><?xml version="1.0" encoding="utf-8"?>
<sst xmlns="http://schemas.openxmlformats.org/spreadsheetml/2006/main" count="200" uniqueCount="83">
  <si>
    <t>Ваш любимый цвет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</si>
  <si>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</si>
  <si>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</si>
  <si>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</si>
  <si>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</si>
  <si>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</si>
  <si>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</si>
  <si>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</si>
  <si>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</si>
  <si>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</si>
  <si>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</si>
  <si>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</si>
  <si>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</si>
  <si>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</si>
  <si>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</si>
  <si>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</si>
  <si>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</si>
  <si>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</si>
  <si>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</si>
  <si>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</si>
  <si>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</si>
  <si>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</si>
  <si>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</si>
  <si>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</si>
  <si>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ч</t>
  </si>
  <si>
    <t>ш</t>
  </si>
  <si>
    <t>щ</t>
  </si>
  <si>
    <t>ъ</t>
  </si>
  <si>
    <t>ы</t>
  </si>
  <si>
    <t>ь</t>
  </si>
  <si>
    <t>красный</t>
  </si>
  <si>
    <t>черный</t>
  </si>
  <si>
    <t>голубой</t>
  </si>
  <si>
    <t>зеленый</t>
  </si>
  <si>
    <t>желтый</t>
  </si>
  <si>
    <t>Первая буква Вашего имени</t>
  </si>
  <si>
    <t>Месяц Вашего рождения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</si>
  <si>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</si>
  <si>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</si>
  <si>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</si>
  <si>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</si>
  <si>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</si>
  <si>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</si>
  <si>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</si>
  <si>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</si>
  <si>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</si>
  <si>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</si>
  <si>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</si>
  <si>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</si>
  <si>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Какой цвет Вы предпочитаете?</t>
  </si>
  <si>
    <t>белый</t>
  </si>
  <si>
    <t>Назовите имя человека одного пола с Вами.</t>
  </si>
  <si>
    <t>В вашей жизни много дружбы и любви</t>
  </si>
  <si>
    <t>Вы пытаетесь получить от жизни максимум удовольствия, а Ваша личная жизнь просто зпцветает</t>
  </si>
  <si>
    <t>Вы любите помогать другим и в будущем Ваша личная жизнь просто великолепна</t>
  </si>
  <si>
    <t>Год для Вас пройдет очень удачно и Вы обнаружите, что влюбитесь в того, в кого совершенно не ожидали влюбиться.</t>
  </si>
  <si>
    <t>Вас ожидает очень сильная любовь, которая продлится, не очень долго, но память о ней Вы сохраните навсегда.</t>
  </si>
  <si>
    <t>У Вас будет прекрасный год, а кроме того Вас ожидают перемены в жизни, которые станут началом новой лучшей жизни</t>
  </si>
  <si>
    <t>Ваша личная жизнь не будет столь бурной и шикарной в этом году, но в конечном счете Вы найдете свою половинку</t>
  </si>
  <si>
    <t>Вы живой и Ваша жизнь полна любви</t>
  </si>
  <si>
    <t>Вы консервативны и агрессивны</t>
  </si>
  <si>
    <t>Вы непосредственны и ждете проявления внимания, и поцелуи от тех, кого любите</t>
  </si>
  <si>
    <t>Вы очень счастливый человек и дарите добро. Посоветуйте желтый тем кто в печали</t>
  </si>
  <si>
    <t>Вы умиротворены, и Ваша душа отдыхает</t>
  </si>
  <si>
    <t>Ваше любимое число</t>
  </si>
  <si>
    <t>Что Вам нравится больше?</t>
  </si>
  <si>
    <t>Петербург</t>
  </si>
  <si>
    <t>Москва</t>
  </si>
  <si>
    <t>Озеро</t>
  </si>
  <si>
    <t>Океан</t>
  </si>
  <si>
    <t>Напишите Ваше заветное желание (конечно реальное)</t>
  </si>
  <si>
    <t>ВОПРОСЫ</t>
  </si>
  <si>
    <t>ю</t>
  </si>
  <si>
    <t>э</t>
  </si>
  <si>
    <t>я</t>
  </si>
  <si>
    <t>У Вас Будут те, которые вам полностью доверяют и которые сделали бы для Вас все, но возможно Вы не в полне осознаете это</t>
  </si>
  <si>
    <t>Ваша жизнь примет совершенно иное направление, Вам покажется это трудным и тяжелым, но в итоге это будет лучше для Вас, и Вы будете рады переменам!</t>
  </si>
  <si>
    <t>Вы любитель путешествий и авантюр</t>
  </si>
  <si>
    <t>Вы домосед</t>
  </si>
  <si>
    <t>Вы преданы для своих друзей и любимых, но довольно замкнутый человек</t>
  </si>
  <si>
    <t>Вы непосредственны и любите доставлять людям радость и удовольствие</t>
  </si>
  <si>
    <t>ГОРОСКОП ОТ ФЕН ШУЙ</t>
  </si>
  <si>
    <t>Смотрите, это займет всего несколько минут. Отнеситесь к этому серьезно, без жульничества. В вопросах, где указаны варианты ответов, поставте цифру 1 напротив нужного. Ответы на ваш тест вы увидите ниже, после того, как ответите на все вопросы и нажмете клавишу F9.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</si>
</sst>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18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wrapText="1"/>
    </xf>
    <xf numFmtId="0" fontId="18" fillId="24" borderId="2" xfId="0" applyNumberFormat="1" applyFont="1" applyFill="1" applyBorder="1" applyAlignment="1" applyProtection="1">
      <alignment horizontal="center"/>
      <protection/>
    </xf>
    <xf numFmtId="0" fontId="18" fillId="24" borderId="2" xfId="0" applyNumberFormat="1" applyFont="1" applyFill="1" applyBorder="1" applyAlignment="1" applyProtection="1">
      <alignment horizontal="center" wrapText="1"/>
      <protection/>
    </xf>
    <xf numFmtId="0" fontId="18" fillId="24" borderId="0" xfId="0" applyNumberFormat="1" applyFont="1" applyFill="1" applyBorder="1" applyAlignment="1" applyProtection="1">
      <alignment horizontal="center"/>
      <protection/>
    </xf>
    <xf numFmtId="0" fontId="18" fillId="24" borderId="11" xfId="0" applyNumberFormat="1" applyFont="1" applyFill="1" applyBorder="1" applyAlignment="1" applyProtection="1">
      <alignment horizontal="center"/>
      <protection/>
    </xf>
    <xf numFmtId="0" fontId="18" fillId="24" borderId="11" xfId="0" applyNumberFormat="1" applyFont="1" applyFill="1" applyBorder="1" applyAlignment="1" applyProtection="1">
      <alignment horizontal="center" wrapText="1"/>
      <protection/>
    </xf>
    <xf numFmtId="0" fontId="18" fillId="24" borderId="10" xfId="0" applyNumberFormat="1" applyFont="1" applyFill="1" applyBorder="1" applyAlignment="1" applyProtection="1">
      <alignment horizontal="center"/>
      <protection/>
    </xf>
    <xf numFmtId="0" fontId="18" fillId="24" borderId="0" xfId="0" applyNumberFormat="1" applyFont="1" applyFill="1" applyBorder="1" applyAlignment="1" applyProtection="1">
      <alignment horizontal="center" wrapText="1"/>
      <protection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 wrapText="1"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0" fontId="22" fillId="17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/>
    </xf>
    <xf numFmtId="0" fontId="18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17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Alignment="1">
      <alignment/>
    </xf>
    <xf numFmtId="0" fontId="24" fillId="8" borderId="10" xfId="0" applyFont="1" applyFill="1" applyBorder="1" applyAlignment="1">
      <alignment horizontal="center" vertical="center"/>
    </xf>
    <xf numFmtId="0" fontId="25" fillId="24" borderId="12" xfId="0" applyFont="1" applyFill="1" applyBorder="1" applyAlignment="1" applyProtection="1">
      <alignment/>
      <protection hidden="1"/>
    </xf>
    <xf numFmtId="0" fontId="17" fillId="24" borderId="13" xfId="0" applyFont="1" applyFill="1" applyBorder="1" applyAlignment="1" applyProtection="1">
      <alignment/>
      <protection hidden="1"/>
    </xf>
    <xf numFmtId="0" fontId="17" fillId="24" borderId="14" xfId="0" applyFont="1" applyFill="1" applyBorder="1" applyAlignment="1" applyProtection="1">
      <alignment/>
      <protection hidden="1"/>
    </xf>
    <xf numFmtId="0" fontId="25" fillId="24" borderId="15" xfId="0" applyFont="1" applyFill="1" applyBorder="1" applyAlignment="1" applyProtection="1">
      <alignment/>
      <protection hidden="1"/>
    </xf>
    <xf numFmtId="0" fontId="17" fillId="24" borderId="0" xfId="0" applyFont="1" applyFill="1" applyBorder="1" applyAlignment="1" applyProtection="1">
      <alignment/>
      <protection hidden="1"/>
    </xf>
    <xf numFmtId="0" fontId="17" fillId="24" borderId="16" xfId="0" applyFont="1" applyFill="1" applyBorder="1" applyAlignment="1" applyProtection="1">
      <alignment/>
      <protection hidden="1"/>
    </xf>
    <xf numFmtId="0" fontId="19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5" fillId="24" borderId="15" xfId="0" applyFont="1" applyFill="1" applyBorder="1" applyAlignment="1" applyProtection="1">
      <alignment horizontal="right" vertical="center"/>
      <protection hidden="1"/>
    </xf>
    <xf numFmtId="0" fontId="25" fillId="24" borderId="17" xfId="0" applyFont="1" applyFill="1" applyBorder="1" applyAlignment="1" applyProtection="1">
      <alignment horizontal="right" vertical="center"/>
      <protection hidden="1"/>
    </xf>
    <xf numFmtId="0" fontId="17" fillId="24" borderId="0" xfId="0" applyFont="1" applyFill="1" applyBorder="1" applyAlignment="1" applyProtection="1">
      <alignment horizontal="left" vertical="center" wrapText="1"/>
      <protection hidden="1"/>
    </xf>
    <xf numFmtId="0" fontId="17" fillId="24" borderId="16" xfId="0" applyFont="1" applyFill="1" applyBorder="1" applyAlignment="1" applyProtection="1">
      <alignment horizontal="left" vertical="center" wrapText="1"/>
      <protection hidden="1"/>
    </xf>
    <xf numFmtId="0" fontId="17" fillId="24" borderId="18" xfId="0" applyFont="1" applyFill="1" applyBorder="1" applyAlignment="1" applyProtection="1">
      <alignment horizontal="left" vertical="center" wrapText="1"/>
      <protection hidden="1"/>
    </xf>
    <xf numFmtId="0" fontId="17" fillId="24" borderId="19" xfId="0" applyFont="1" applyFill="1" applyBorder="1" applyAlignment="1" applyProtection="1">
      <alignment horizontal="left" vertical="center" wrapText="1"/>
      <protection hidden="1"/>
    </xf>
    <xf numFmtId="0" fontId="21" fillId="24" borderId="0" xfId="0" applyFont="1" applyFill="1" applyAlignment="1">
      <alignment horizontal="center" vertical="center" wrapText="1"/>
    </xf>
    <xf numFmtId="0" fontId="22" fillId="24" borderId="10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 horizontal="center" vertical="center"/>
      <protection locked="0"/>
    </xf>
    <xf numFmtId="0" fontId="24" fillId="3" borderId="10" xfId="0" applyFont="1" applyFill="1" applyBorder="1" applyAlignment="1" applyProtection="1">
      <alignment horizontal="center" vertical="center"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1" fillId="24" borderId="10" xfId="0" applyFont="1" applyFill="1" applyBorder="1" applyAlignment="1" applyProtection="1">
      <alignment horizontal="center" vertical="center"/>
      <protection locked="0"/>
    </xf>
    <xf numFmtId="0" fontId="23" fillId="25" borderId="10" xfId="0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22" fillId="14" borderId="10" xfId="0" applyFont="1" applyFill="1" applyBorder="1" applyAlignment="1" applyProtection="1">
      <alignment horizontal="center" vertical="center"/>
      <protection locked="0"/>
    </xf>
    <xf numFmtId="0" fontId="22" fillId="13" borderId="10" xfId="0" applyFont="1" applyFill="1" applyBorder="1" applyAlignment="1" applyProtection="1">
      <alignment horizontal="center" vertical="center"/>
      <protection locked="0"/>
    </xf>
    <xf numFmtId="0" fontId="24" fillId="15" borderId="10" xfId="0" applyFont="1" applyFill="1" applyBorder="1" applyAlignment="1" applyProtection="1">
      <alignment horizontal="center" vertical="center"/>
      <protection locked="0"/>
    </xf>
    <xf numFmtId="0" fontId="22" fillId="26" borderId="10" xfId="0" applyFont="1" applyFill="1" applyBorder="1" applyAlignment="1" applyProtection="1">
      <alignment horizontal="center" vertical="center"/>
      <protection locked="0"/>
    </xf>
    <xf numFmtId="0" fontId="24" fillId="26" borderId="10" xfId="0" applyFont="1" applyFill="1" applyBorder="1" applyAlignment="1" applyProtection="1">
      <alignment horizontal="center" vertical="center"/>
      <protection locked="0"/>
    </xf>
    <xf numFmtId="0" fontId="21" fillId="3" borderId="10" xfId="0" applyFont="1" applyFill="1" applyBorder="1" applyAlignment="1" applyProtection="1">
      <alignment horizontal="center" vertical="center" wrapText="1"/>
      <protection locked="0"/>
    </xf>
    <xf numFmtId="0" fontId="18" fillId="24" borderId="0" xfId="0" applyFont="1" applyFill="1" applyAlignment="1" applyProtection="1">
      <alignment/>
      <protection hidden="1"/>
    </xf>
    <xf numFmtId="0" fontId="17" fillId="24" borderId="0" xfId="0" applyFont="1" applyFill="1" applyAlignment="1" applyProtection="1">
      <alignment/>
      <protection hidden="1"/>
    </xf>
    <xf numFmtId="0" fontId="20" fillId="24" borderId="0" xfId="0" applyFont="1" applyFill="1" applyAlignment="1" applyProtection="1">
      <alignment horizont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168"/>
  <sheetViews>
    <sheetView tabSelected="1" zoomScaleSheetLayoutView="100" zoomScalePageLayoutView="0" workbookViewId="0" topLeftCell="E1">
      <selection activeCell="E1" sqref="E1"/>
    </sheetView>
  </sheetViews>
  <sheetFormatPr defaultColWidth="9.140625" defaultRowHeight="15"/>
  <cols>
    <col min="1" max="1" width="9.140625" style="4" hidden="1" customWidth="1"/>
    <col min="2" max="2" width="9.8515625" style="4" hidden="1" customWidth="1"/>
    <col min="3" max="3" width="10.00390625" style="4" hidden="1" customWidth="1"/>
    <col min="4" max="4" width="9.140625" style="4" hidden="1" customWidth="1"/>
    <col min="5" max="5" width="9.140625" style="4" customWidth="1"/>
    <col min="6" max="6" width="3.421875" style="5" customWidth="1"/>
    <col min="7" max="7" width="31.7109375" style="5" customWidth="1"/>
    <col min="8" max="8" width="5.421875" style="5" customWidth="1"/>
    <col min="9" max="9" width="0" style="5" hidden="1" customWidth="1"/>
    <col min="10" max="12" width="9.140625" style="5" customWidth="1"/>
    <col min="13" max="13" width="29.140625" style="5" customWidth="1"/>
    <col min="14" max="14" width="6.00390625" style="5" customWidth="1"/>
    <col min="15" max="15" width="0" style="5" hidden="1" customWidth="1"/>
    <col min="16" max="16" width="19.140625" style="5" customWidth="1"/>
    <col min="17" max="17" width="11.57421875" style="5" customWidth="1"/>
    <col min="18" max="18" width="0" style="5" hidden="1" customWidth="1"/>
    <col min="19" max="16384" width="9.140625" style="5" customWidth="1"/>
  </cols>
  <sheetData>
    <row r="1" ht="15" customHeight="1"/>
    <row r="2" ht="17.25" customHeight="1"/>
    <row r="3" ht="15" customHeight="1"/>
    <row r="4" spans="7:16" ht="28.5" customHeight="1">
      <c r="G4" s="37" t="s">
        <v>81</v>
      </c>
      <c r="H4" s="37"/>
      <c r="I4" s="37"/>
      <c r="J4" s="37"/>
      <c r="K4" s="37"/>
      <c r="L4" s="37"/>
      <c r="M4" s="37"/>
      <c r="N4" s="37"/>
      <c r="O4" s="37"/>
      <c r="P4" s="37"/>
    </row>
    <row r="5" spans="7:16" ht="13.5" customHeight="1">
      <c r="G5" s="45" t="s">
        <v>82</v>
      </c>
      <c r="H5" s="45"/>
      <c r="I5" s="45"/>
      <c r="J5" s="45"/>
      <c r="K5" s="45"/>
      <c r="L5" s="45"/>
      <c r="M5" s="45"/>
      <c r="N5" s="45"/>
      <c r="O5" s="45"/>
      <c r="P5" s="45"/>
    </row>
    <row r="6" spans="7:16" ht="15"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7:16" ht="15"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7:16" ht="15">
      <c r="G8" s="45"/>
      <c r="H8" s="45"/>
      <c r="I8" s="45"/>
      <c r="J8" s="45"/>
      <c r="K8" s="45"/>
      <c r="L8" s="45"/>
      <c r="M8" s="45"/>
      <c r="N8" s="45"/>
      <c r="O8" s="45"/>
      <c r="P8" s="45"/>
    </row>
    <row r="10" ht="15" hidden="1"/>
    <row r="11" ht="15" customHeight="1" hidden="1"/>
    <row r="12" ht="18" customHeight="1"/>
    <row r="13" spans="7:16" ht="18" customHeight="1">
      <c r="G13" s="38" t="s">
        <v>71</v>
      </c>
      <c r="H13" s="38"/>
      <c r="I13" s="38"/>
      <c r="J13" s="38"/>
      <c r="K13" s="38"/>
      <c r="L13" s="38"/>
      <c r="M13" s="38"/>
      <c r="N13" s="38"/>
      <c r="O13" s="38"/>
      <c r="P13" s="38"/>
    </row>
    <row r="14" spans="7:16" ht="18" customHeight="1"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7:16" ht="18" customHeight="1"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6:16" ht="15" customHeight="1"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27" customFormat="1" ht="24" customHeight="1">
      <c r="A17" s="25"/>
      <c r="B17" s="25"/>
      <c r="C17" s="25"/>
      <c r="D17" s="25"/>
      <c r="E17" s="25"/>
      <c r="F17" s="28">
        <v>1</v>
      </c>
      <c r="G17" s="28" t="s">
        <v>0</v>
      </c>
      <c r="H17" s="26"/>
      <c r="I17" s="26"/>
      <c r="J17" s="26"/>
      <c r="K17" s="26"/>
      <c r="L17" s="28">
        <v>4</v>
      </c>
      <c r="M17" s="28" t="s">
        <v>49</v>
      </c>
      <c r="N17" s="26"/>
      <c r="O17" s="26"/>
      <c r="P17" s="26"/>
    </row>
    <row r="18" spans="6:16" ht="15" customHeight="1">
      <c r="F18" s="18"/>
      <c r="G18" s="20" t="s">
        <v>30</v>
      </c>
      <c r="H18" s="46"/>
      <c r="I18" s="18"/>
      <c r="J18" s="18"/>
      <c r="K18" s="18"/>
      <c r="L18" s="18"/>
      <c r="M18" s="51" t="s">
        <v>31</v>
      </c>
      <c r="N18" s="50"/>
      <c r="O18" s="18" t="str">
        <f>IF(N18=1,1," ")</f>
        <v> </v>
      </c>
      <c r="P18" s="18"/>
    </row>
    <row r="19" spans="6:16" ht="13.5" customHeight="1">
      <c r="F19" s="18"/>
      <c r="G19" s="21" t="s">
        <v>31</v>
      </c>
      <c r="H19" s="46"/>
      <c r="I19" s="18"/>
      <c r="J19" s="18"/>
      <c r="K19" s="18"/>
      <c r="L19" s="18"/>
      <c r="M19" s="49" t="s">
        <v>50</v>
      </c>
      <c r="N19" s="50"/>
      <c r="O19" s="18" t="str">
        <f>IF(N19=1,2," ")</f>
        <v> </v>
      </c>
      <c r="P19" s="18"/>
    </row>
    <row r="20" spans="6:16" ht="14.25" customHeight="1">
      <c r="F20" s="18"/>
      <c r="G20" s="22" t="s">
        <v>32</v>
      </c>
      <c r="H20" s="46"/>
      <c r="I20" s="18"/>
      <c r="J20" s="18"/>
      <c r="K20" s="18"/>
      <c r="L20" s="18"/>
      <c r="M20" s="52"/>
      <c r="N20" s="52"/>
      <c r="O20" s="18"/>
      <c r="P20" s="18"/>
    </row>
    <row r="21" spans="6:16" ht="13.5" customHeight="1">
      <c r="F21" s="18"/>
      <c r="G21" s="23" t="s">
        <v>33</v>
      </c>
      <c r="H21" s="46"/>
      <c r="I21" s="18"/>
      <c r="J21" s="18"/>
      <c r="K21" s="18"/>
      <c r="L21" s="29">
        <v>5</v>
      </c>
      <c r="M21" s="53" t="s">
        <v>51</v>
      </c>
      <c r="N21" s="52"/>
      <c r="O21" s="18"/>
      <c r="P21" s="18"/>
    </row>
    <row r="22" spans="6:16" ht="16.5" customHeight="1">
      <c r="F22" s="18"/>
      <c r="G22" s="24" t="s">
        <v>34</v>
      </c>
      <c r="H22" s="46"/>
      <c r="I22" s="18"/>
      <c r="J22" s="18"/>
      <c r="K22" s="18"/>
      <c r="L22" s="18"/>
      <c r="M22" s="54"/>
      <c r="N22" s="54"/>
      <c r="O22" s="18"/>
      <c r="P22" s="18"/>
    </row>
    <row r="23" spans="6:16" ht="15" customHeight="1">
      <c r="F23" s="18"/>
      <c r="G23" s="18"/>
      <c r="H23" s="47"/>
      <c r="I23" s="18"/>
      <c r="J23" s="18"/>
      <c r="K23" s="18"/>
      <c r="L23" s="18"/>
      <c r="M23" s="52"/>
      <c r="N23" s="52"/>
      <c r="O23" s="18"/>
      <c r="P23" s="18"/>
    </row>
    <row r="24" spans="6:16" ht="15.75" customHeight="1">
      <c r="F24" s="29">
        <v>2</v>
      </c>
      <c r="G24" s="29" t="s">
        <v>35</v>
      </c>
      <c r="H24" s="48"/>
      <c r="I24" s="18"/>
      <c r="J24" s="18"/>
      <c r="K24" s="18"/>
      <c r="L24" s="29">
        <v>6</v>
      </c>
      <c r="M24" s="53" t="s">
        <v>64</v>
      </c>
      <c r="N24" s="55"/>
      <c r="O24" s="18"/>
      <c r="P24" s="18"/>
    </row>
    <row r="25" spans="6:16" ht="14.25" customHeight="1">
      <c r="F25" s="18"/>
      <c r="G25" s="19"/>
      <c r="H25" s="47"/>
      <c r="I25" s="18"/>
      <c r="J25" s="18"/>
      <c r="K25" s="18"/>
      <c r="L25" s="18"/>
      <c r="M25" s="52"/>
      <c r="N25" s="52"/>
      <c r="O25" s="18"/>
      <c r="P25" s="18"/>
    </row>
    <row r="26" spans="6:16" ht="17.25" customHeight="1">
      <c r="F26" s="29">
        <v>3</v>
      </c>
      <c r="G26" s="29" t="s">
        <v>36</v>
      </c>
      <c r="H26" s="47"/>
      <c r="I26" s="18"/>
      <c r="J26" s="18"/>
      <c r="K26" s="18"/>
      <c r="L26" s="29">
        <v>7</v>
      </c>
      <c r="M26" s="53" t="s">
        <v>65</v>
      </c>
      <c r="N26" s="52"/>
      <c r="O26" s="18"/>
      <c r="P26" s="18"/>
    </row>
    <row r="27" spans="6:16" ht="17.25" customHeight="1">
      <c r="F27" s="18"/>
      <c r="G27" s="30" t="s">
        <v>37</v>
      </c>
      <c r="H27" s="49"/>
      <c r="I27" s="18" t="str">
        <f>IF(H27=1,1," ")</f>
        <v> </v>
      </c>
      <c r="J27" s="18"/>
      <c r="K27" s="18"/>
      <c r="L27" s="18"/>
      <c r="M27" s="56" t="s">
        <v>66</v>
      </c>
      <c r="N27" s="49"/>
      <c r="O27" s="18" t="str">
        <f>IF(N27=1,1," ")</f>
        <v> </v>
      </c>
      <c r="P27" s="18"/>
    </row>
    <row r="28" spans="6:16" ht="15" customHeight="1">
      <c r="F28" s="18"/>
      <c r="G28" s="30" t="s">
        <v>38</v>
      </c>
      <c r="H28" s="49"/>
      <c r="I28" s="18" t="str">
        <f>IF(H28=1,1," ")</f>
        <v> </v>
      </c>
      <c r="J28" s="18"/>
      <c r="K28" s="18"/>
      <c r="L28" s="18"/>
      <c r="M28" s="56" t="s">
        <v>67</v>
      </c>
      <c r="N28" s="49"/>
      <c r="O28" s="18" t="str">
        <f>IF(N28=1,2," ")</f>
        <v> </v>
      </c>
      <c r="P28" s="18"/>
    </row>
    <row r="29" spans="6:16" ht="15.75" customHeight="1">
      <c r="F29" s="18"/>
      <c r="G29" s="30" t="s">
        <v>39</v>
      </c>
      <c r="H29" s="49"/>
      <c r="I29" s="18" t="str">
        <f>IF(H29=1,1," ")</f>
        <v> </v>
      </c>
      <c r="J29" s="18"/>
      <c r="K29" s="18"/>
      <c r="L29" s="18"/>
      <c r="M29" s="52"/>
      <c r="N29" s="52"/>
      <c r="O29" s="18"/>
      <c r="P29" s="18"/>
    </row>
    <row r="30" spans="6:16" ht="16.5" customHeight="1">
      <c r="F30" s="18"/>
      <c r="G30" s="30" t="s">
        <v>40</v>
      </c>
      <c r="H30" s="49"/>
      <c r="I30" s="18" t="str">
        <f>IF(H30=1,2," ")</f>
        <v> </v>
      </c>
      <c r="J30" s="18"/>
      <c r="K30" s="18"/>
      <c r="L30" s="29">
        <v>8</v>
      </c>
      <c r="M30" s="53" t="s">
        <v>65</v>
      </c>
      <c r="N30" s="52"/>
      <c r="O30" s="18"/>
      <c r="P30" s="18"/>
    </row>
    <row r="31" spans="6:16" ht="16.5" customHeight="1">
      <c r="F31" s="18"/>
      <c r="G31" s="30" t="s">
        <v>41</v>
      </c>
      <c r="H31" s="49"/>
      <c r="I31" s="18" t="str">
        <f>IF(H31=1,2," ")</f>
        <v> </v>
      </c>
      <c r="J31" s="18"/>
      <c r="K31" s="18"/>
      <c r="L31" s="18"/>
      <c r="M31" s="57" t="s">
        <v>68</v>
      </c>
      <c r="N31" s="46"/>
      <c r="O31" s="18" t="str">
        <f>IF(N31=1,1," ")</f>
        <v> </v>
      </c>
      <c r="P31" s="18"/>
    </row>
    <row r="32" spans="6:16" ht="16.5" customHeight="1">
      <c r="F32" s="18"/>
      <c r="G32" s="30" t="s">
        <v>42</v>
      </c>
      <c r="H32" s="49"/>
      <c r="I32" s="18" t="str">
        <f>IF(H32=1,2," ")</f>
        <v> </v>
      </c>
      <c r="J32" s="18"/>
      <c r="K32" s="18"/>
      <c r="L32" s="18"/>
      <c r="M32" s="58" t="s">
        <v>69</v>
      </c>
      <c r="N32" s="50"/>
      <c r="O32" s="18" t="str">
        <f>IF(N32=1,2," ")</f>
        <v> </v>
      </c>
      <c r="P32" s="18"/>
    </row>
    <row r="33" spans="6:16" ht="18" customHeight="1">
      <c r="F33" s="18"/>
      <c r="G33" s="30" t="s">
        <v>43</v>
      </c>
      <c r="H33" s="49"/>
      <c r="I33" s="18" t="str">
        <f>IF(H33=1,3," ")</f>
        <v> </v>
      </c>
      <c r="J33" s="18"/>
      <c r="K33" s="18"/>
      <c r="L33" s="18"/>
      <c r="M33" s="52"/>
      <c r="N33" s="52"/>
      <c r="O33" s="18"/>
      <c r="P33" s="18"/>
    </row>
    <row r="34" spans="6:16" ht="17.25" customHeight="1">
      <c r="F34" s="18"/>
      <c r="G34" s="30" t="s">
        <v>44</v>
      </c>
      <c r="H34" s="49"/>
      <c r="I34" s="18" t="str">
        <f>IF(H34=1,3," ")</f>
        <v> </v>
      </c>
      <c r="J34" s="18"/>
      <c r="K34" s="18"/>
      <c r="L34" s="29">
        <v>9</v>
      </c>
      <c r="M34" s="53" t="s">
        <v>70</v>
      </c>
      <c r="N34" s="52"/>
      <c r="O34" s="18"/>
      <c r="P34" s="18"/>
    </row>
    <row r="35" spans="6:16" ht="16.5" customHeight="1">
      <c r="F35" s="18"/>
      <c r="G35" s="30" t="s">
        <v>45</v>
      </c>
      <c r="H35" s="49"/>
      <c r="I35" s="18" t="str">
        <f>IF(H35=1,3," ")</f>
        <v> </v>
      </c>
      <c r="J35" s="18"/>
      <c r="K35" s="18"/>
      <c r="L35" s="18"/>
      <c r="M35" s="59"/>
      <c r="N35" s="59"/>
      <c r="O35" s="18"/>
      <c r="P35" s="18"/>
    </row>
    <row r="36" spans="6:16" ht="18" customHeight="1">
      <c r="F36" s="18"/>
      <c r="G36" s="30" t="s">
        <v>46</v>
      </c>
      <c r="H36" s="49"/>
      <c r="I36" s="18" t="str">
        <f>IF(H36=1,4," ")</f>
        <v> </v>
      </c>
      <c r="J36" s="18"/>
      <c r="K36" s="18"/>
      <c r="L36" s="18"/>
      <c r="M36" s="59"/>
      <c r="N36" s="59"/>
      <c r="O36" s="18"/>
      <c r="P36" s="18"/>
    </row>
    <row r="37" spans="6:16" ht="17.25" customHeight="1">
      <c r="F37" s="18"/>
      <c r="G37" s="30" t="s">
        <v>47</v>
      </c>
      <c r="H37" s="49"/>
      <c r="I37" s="18" t="str">
        <f>IF(H37=1,4," ")</f>
        <v> </v>
      </c>
      <c r="J37" s="18"/>
      <c r="K37" s="18"/>
      <c r="L37" s="18"/>
      <c r="M37" s="59"/>
      <c r="N37" s="59"/>
      <c r="O37" s="18"/>
      <c r="P37" s="18"/>
    </row>
    <row r="38" spans="6:16" ht="16.5" customHeight="1">
      <c r="F38" s="18"/>
      <c r="G38" s="30" t="s">
        <v>48</v>
      </c>
      <c r="H38" s="50"/>
      <c r="I38" s="18" t="str">
        <f>IF(H38=1,4," ")</f>
        <v> </v>
      </c>
      <c r="J38" s="18"/>
      <c r="K38" s="18"/>
      <c r="L38" s="18"/>
      <c r="M38" s="59"/>
      <c r="N38" s="59"/>
      <c r="O38" s="18"/>
      <c r="P38" s="18"/>
    </row>
    <row r="39" spans="6:16" ht="14.25" customHeight="1"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ht="14.25" customHeight="1"/>
    <row r="41" spans="7:16" ht="18.75" customHeight="1"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7:16" ht="18.75" customHeight="1" hidden="1"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7:16" ht="18.75" customHeight="1" hidden="1"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7:16" ht="18.75" customHeight="1"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5:16" ht="18.75" customHeight="1">
      <c r="E45" s="60"/>
      <c r="F45" s="61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5:16" ht="15.75" thickBot="1"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5:16" ht="15" customHeight="1">
      <c r="E47" s="60"/>
      <c r="F47" s="31" t="str">
        <f>IF(ISBLANK(D119)," ",IF(D119=0," ",IF(D119=1,1)))</f>
        <v> </v>
      </c>
      <c r="G47" s="32" t="str">
        <f>IF(H18=1,B104,IF(H19=1,B105,IF(H20=1,B106,IF(H21=1,B107,IF(H22=1,B108," ")))))</f>
        <v> </v>
      </c>
      <c r="H47" s="32"/>
      <c r="I47" s="32"/>
      <c r="J47" s="32"/>
      <c r="K47" s="32"/>
      <c r="L47" s="32"/>
      <c r="M47" s="32"/>
      <c r="N47" s="32"/>
      <c r="O47" s="32"/>
      <c r="P47" s="33"/>
    </row>
    <row r="48" spans="5:16" ht="16.5" customHeight="1">
      <c r="E48" s="60"/>
      <c r="F48" s="34" t="str">
        <f>IF(ISBLANK(H24)," ",2)</f>
        <v> </v>
      </c>
      <c r="G48" s="35" t="str">
        <f>IF($D$149=1,$B$114,IF($D$149=2,$B$125,IF($D$149=3,$B$135," ")))</f>
        <v> </v>
      </c>
      <c r="H48" s="35"/>
      <c r="I48" s="35"/>
      <c r="J48" s="35"/>
      <c r="K48" s="35"/>
      <c r="L48" s="35"/>
      <c r="M48" s="35"/>
      <c r="N48" s="35"/>
      <c r="O48" s="35"/>
      <c r="P48" s="36"/>
    </row>
    <row r="49" spans="5:18" ht="17.25" customHeight="1">
      <c r="E49" s="60"/>
      <c r="F49" s="34" t="str">
        <f>IF(ISBLANK(R49)," ",IF(R49=0," ",IF(R49=1,3," ")))</f>
        <v> </v>
      </c>
      <c r="G49" s="35" t="str">
        <f>IF(ISBLANK(D150)," ",IF(D150=1,B148,IF(D150=2,B151,IF(D150=3,B154,IF(D150=4,B157,IF(D150&gt;4,"Значение не верно!Возможно цифра 1 проставлена несколько раз",IF(D150=0," ")))))))</f>
        <v> </v>
      </c>
      <c r="H49" s="35"/>
      <c r="I49" s="35"/>
      <c r="J49" s="35"/>
      <c r="K49" s="35"/>
      <c r="L49" s="35"/>
      <c r="M49" s="35"/>
      <c r="N49" s="35"/>
      <c r="O49" s="35"/>
      <c r="P49" s="36"/>
      <c r="R49" s="5">
        <f>SUM(H27:H38)</f>
        <v>0</v>
      </c>
    </row>
    <row r="50" spans="5:16" ht="17.25" customHeight="1">
      <c r="E50" s="60"/>
      <c r="F50" s="39" t="str">
        <f>IF(ISBLANK(D151)," ",IF(D151=0," ",IF(D151=1,4,IF(D151=2,4,IF(D151&gt;2," ")))))</f>
        <v> </v>
      </c>
      <c r="G50" s="41" t="str">
        <f>IF(ISBLANK(D151)," ",IF(D151=1,B161,IF(D151=2,B162,IF(D151&gt;2,"Значение не верно! Возможно цифра 1 проставлена несколько раз!",IF(D151=0," ")))))</f>
        <v> </v>
      </c>
      <c r="H50" s="41"/>
      <c r="I50" s="41"/>
      <c r="J50" s="41"/>
      <c r="K50" s="41"/>
      <c r="L50" s="41"/>
      <c r="M50" s="41"/>
      <c r="N50" s="41"/>
      <c r="O50" s="41"/>
      <c r="P50" s="42"/>
    </row>
    <row r="51" spans="5:16" ht="15.75" customHeight="1">
      <c r="E51" s="60"/>
      <c r="F51" s="39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5:16" ht="17.25" customHeight="1">
      <c r="E52" s="60"/>
      <c r="F52" s="34" t="str">
        <f>IF(ISBLANK(M22)," ",5)</f>
        <v> </v>
      </c>
      <c r="G52" s="35" t="str">
        <f>IF(ISBLANK(M22)," ",CONCATENATE(M22,", скорее всего, - Ваш лучший друг!"))</f>
        <v> </v>
      </c>
      <c r="H52" s="35"/>
      <c r="I52" s="35"/>
      <c r="J52" s="35"/>
      <c r="K52" s="35"/>
      <c r="L52" s="35"/>
      <c r="M52" s="35"/>
      <c r="N52" s="35"/>
      <c r="O52" s="35"/>
      <c r="P52" s="36"/>
    </row>
    <row r="53" spans="5:16" ht="17.25" customHeight="1">
      <c r="E53" s="60"/>
      <c r="F53" s="34" t="str">
        <f>IF(ISBLANK(N24)," ",6)</f>
        <v> </v>
      </c>
      <c r="G53" s="35" t="str">
        <f>IF(ISBLANK(N24)," ",CONCATENATE("В течении всей Вашей жизни Вы будете иметь ",$N$24," самых близких друзей!"))</f>
        <v> </v>
      </c>
      <c r="H53" s="35"/>
      <c r="I53" s="35"/>
      <c r="J53" s="35"/>
      <c r="K53" s="35"/>
      <c r="L53" s="35"/>
      <c r="M53" s="35"/>
      <c r="N53" s="35"/>
      <c r="O53" s="35"/>
      <c r="P53" s="36"/>
    </row>
    <row r="54" spans="5:16" ht="14.25" customHeight="1">
      <c r="E54" s="60"/>
      <c r="F54" s="34" t="str">
        <f>IF(ISBLANK(D155)," ",IF(D155=0," ",IF(D155=1,7,IF(D155=2,7,IF(D155&gt;2," ")))))</f>
        <v> </v>
      </c>
      <c r="G54" s="35" t="str">
        <f>IF(ISBLANK(D155)," ",IF(D155=1,B164,IF(D155=2,B165,IF(D155&gt;2,"Значение не верно! Возможно цифра 1 проставлена несколько раз!",IF(D155=0," ")))))</f>
        <v> </v>
      </c>
      <c r="H54" s="35"/>
      <c r="I54" s="35"/>
      <c r="J54" s="35"/>
      <c r="K54" s="35"/>
      <c r="L54" s="35"/>
      <c r="M54" s="35"/>
      <c r="N54" s="35"/>
      <c r="O54" s="35"/>
      <c r="P54" s="36"/>
    </row>
    <row r="55" spans="5:16" ht="16.5" customHeight="1">
      <c r="E55" s="60"/>
      <c r="F55" s="34" t="str">
        <f>IF(ISBLANK(D156)," ",IF(D156=0," ",IF(D156=1,8,IF(D156=2,8,IF(D156&gt;2," ")))))</f>
        <v> </v>
      </c>
      <c r="G55" s="35" t="str">
        <f>IF(ISBLANK(D156)," ",IF(D156=1,B167,IF(D156=2,B168,IF(D156&gt;2,"Значение не верно! Возможно цифра 1 проставлена несколько раз!",IF(D156=0," ")))))</f>
        <v> </v>
      </c>
      <c r="H55" s="35"/>
      <c r="I55" s="35"/>
      <c r="J55" s="35"/>
      <c r="K55" s="35"/>
      <c r="L55" s="35"/>
      <c r="M55" s="35"/>
      <c r="N55" s="35"/>
      <c r="O55" s="35"/>
      <c r="P55" s="36"/>
    </row>
    <row r="56" spans="5:16" ht="18" customHeight="1">
      <c r="E56" s="60"/>
      <c r="F56" s="39" t="str">
        <f>IF(ISBLANK(M35)," ",9)</f>
        <v> </v>
      </c>
      <c r="G56" s="41" t="str">
        <f>IF(ISBLANK(M35)," ","Ваше желание исполнится, если вы пошлете в течении часа этот тест 5 людям. ")</f>
        <v> </v>
      </c>
      <c r="H56" s="41"/>
      <c r="I56" s="41"/>
      <c r="J56" s="41"/>
      <c r="K56" s="41"/>
      <c r="L56" s="41"/>
      <c r="M56" s="41"/>
      <c r="N56" s="41"/>
      <c r="O56" s="41"/>
      <c r="P56" s="42"/>
    </row>
    <row r="57" spans="5:16" ht="15" customHeight="1">
      <c r="E57" s="60"/>
      <c r="F57" s="39"/>
      <c r="G57" s="41"/>
      <c r="H57" s="41"/>
      <c r="I57" s="41"/>
      <c r="J57" s="41"/>
      <c r="K57" s="41"/>
      <c r="L57" s="41"/>
      <c r="M57" s="41"/>
      <c r="N57" s="41"/>
      <c r="O57" s="41"/>
      <c r="P57" s="42"/>
    </row>
    <row r="58" spans="5:16" ht="17.25" customHeight="1" thickBot="1">
      <c r="E58" s="60"/>
      <c r="F58" s="40"/>
      <c r="G58" s="43"/>
      <c r="H58" s="43"/>
      <c r="I58" s="43"/>
      <c r="J58" s="43"/>
      <c r="K58" s="43"/>
      <c r="L58" s="43"/>
      <c r="M58" s="43"/>
      <c r="N58" s="43"/>
      <c r="O58" s="43"/>
      <c r="P58" s="44"/>
    </row>
    <row r="60" ht="15.75" customHeight="1"/>
    <row r="61" ht="15" customHeight="1"/>
    <row r="63" ht="13.5" customHeight="1"/>
    <row r="64" ht="14.25" customHeight="1"/>
    <row r="66" ht="14.25" customHeight="1"/>
    <row r="67" ht="14.25" customHeight="1"/>
    <row r="104" spans="1:2" ht="75">
      <c r="A104" s="6" t="s">
        <v>30</v>
      </c>
      <c r="B104" s="8" t="str">
        <f>CONCATENATE(Лист2!N15)</f>
        <v>Вы живой и Ваша жизнь полна любви</v>
      </c>
    </row>
    <row r="105" spans="1:2" ht="75">
      <c r="A105" s="6" t="s">
        <v>31</v>
      </c>
      <c r="B105" s="8" t="str">
        <f>CONCATENATE(Лист2!N16)</f>
        <v>Вы консервативны и агрессивны</v>
      </c>
    </row>
    <row r="106" spans="1:2" ht="165">
      <c r="A106" s="6" t="s">
        <v>32</v>
      </c>
      <c r="B106" s="8" t="str">
        <f>CONCATENATE(Лист2!N17)</f>
        <v>Вы непосредственны и ждете проявления внимания, и поцелуи от тех, кого любите</v>
      </c>
    </row>
    <row r="107" spans="1:2" ht="90">
      <c r="A107" s="6" t="s">
        <v>33</v>
      </c>
      <c r="B107" s="8" t="str">
        <f>CONCATENATE(Лист2!N18)</f>
        <v>Вы умиротворены, и Ваша душа отдыхает</v>
      </c>
    </row>
    <row r="108" spans="1:2" ht="165">
      <c r="A108" s="6" t="s">
        <v>34</v>
      </c>
      <c r="B108" s="8" t="str">
        <f>CONCATENATE(Лист2!N19)</f>
        <v>Вы очень счастливый человек и дарите добро. Посоветуйте желтый тем кто в печали</v>
      </c>
    </row>
    <row r="114" spans="1:5" ht="75">
      <c r="A114" s="9" t="s">
        <v>1</v>
      </c>
      <c r="B114" s="10" t="str">
        <f>CONCATENATE(Лист2!B1)</f>
        <v>В вашей жизни много дружбы и любви</v>
      </c>
      <c r="C114" s="11">
        <v>1</v>
      </c>
      <c r="D114" s="11"/>
      <c r="E114" s="11"/>
    </row>
    <row r="115" spans="1:5" ht="75">
      <c r="A115" s="9" t="s">
        <v>2</v>
      </c>
      <c r="B115" s="10" t="str">
        <f>CONCATENATE(Лист2!B2)</f>
        <v>В вашей жизни много дружбы и любви</v>
      </c>
      <c r="C115" s="11">
        <v>1</v>
      </c>
      <c r="D115" s="11"/>
      <c r="E115" s="11"/>
    </row>
    <row r="116" spans="1:5" ht="75">
      <c r="A116" s="9" t="s">
        <v>3</v>
      </c>
      <c r="B116" s="10" t="str">
        <f>CONCATENATE(Лист2!B3)</f>
        <v>В вашей жизни много дружбы и любви</v>
      </c>
      <c r="C116" s="11">
        <v>1</v>
      </c>
      <c r="D116" s="11"/>
      <c r="E116" s="11"/>
    </row>
    <row r="117" spans="1:5" ht="75">
      <c r="A117" s="9" t="s">
        <v>4</v>
      </c>
      <c r="B117" s="10" t="str">
        <f>CONCATENATE(Лист2!B4)</f>
        <v>В вашей жизни много дружбы и любви</v>
      </c>
      <c r="C117" s="11">
        <v>1</v>
      </c>
      <c r="D117" s="11"/>
      <c r="E117" s="11"/>
    </row>
    <row r="118" spans="1:5" ht="75">
      <c r="A118" s="9" t="s">
        <v>5</v>
      </c>
      <c r="B118" s="10" t="str">
        <f>CONCATENATE(Лист2!B5)</f>
        <v>В вашей жизни много дружбы и любви</v>
      </c>
      <c r="C118" s="11">
        <v>1</v>
      </c>
      <c r="D118" s="11"/>
      <c r="E118" s="11"/>
    </row>
    <row r="119" spans="1:5" ht="75">
      <c r="A119" s="9" t="s">
        <v>6</v>
      </c>
      <c r="B119" s="10" t="str">
        <f>CONCATENATE(Лист2!B6)</f>
        <v>В вашей жизни много дружбы и любви</v>
      </c>
      <c r="C119" s="11">
        <v>1</v>
      </c>
      <c r="D119" s="11">
        <f>SUM(H18:H22)</f>
        <v>0</v>
      </c>
      <c r="E119" s="11"/>
    </row>
    <row r="120" spans="1:5" ht="75">
      <c r="A120" s="9" t="s">
        <v>7</v>
      </c>
      <c r="B120" s="10" t="str">
        <f>CONCATENATE(Лист2!B7)</f>
        <v>В вашей жизни много дружбы и любви</v>
      </c>
      <c r="C120" s="11">
        <v>1</v>
      </c>
      <c r="D120" s="11"/>
      <c r="E120" s="11"/>
    </row>
    <row r="121" spans="1:5" ht="75">
      <c r="A121" s="9" t="s">
        <v>8</v>
      </c>
      <c r="B121" s="10" t="str">
        <f>CONCATENATE(Лист2!B8)</f>
        <v>В вашей жизни много дружбы и любви</v>
      </c>
      <c r="C121" s="11">
        <v>1</v>
      </c>
      <c r="D121" s="11"/>
      <c r="E121" s="11"/>
    </row>
    <row r="122" spans="1:5" ht="75">
      <c r="A122" s="9" t="s">
        <v>9</v>
      </c>
      <c r="B122" s="10" t="str">
        <f>CONCATENATE(Лист2!B9)</f>
        <v>В вашей жизни много дружбы и любви</v>
      </c>
      <c r="C122" s="11">
        <v>1</v>
      </c>
      <c r="D122" s="11"/>
      <c r="E122" s="11"/>
    </row>
    <row r="123" spans="1:5" ht="75">
      <c r="A123" s="9" t="s">
        <v>10</v>
      </c>
      <c r="B123" s="10" t="str">
        <f>CONCATENATE(Лист2!B10)</f>
        <v>В вашей жизни много дружбы и любви</v>
      </c>
      <c r="C123" s="11">
        <v>1</v>
      </c>
      <c r="D123" s="11"/>
      <c r="E123" s="11"/>
    </row>
    <row r="124" spans="1:5" ht="75">
      <c r="A124" s="9" t="s">
        <v>11</v>
      </c>
      <c r="B124" s="10" t="str">
        <f>CONCATENATE(Лист2!B11)</f>
        <v>В вашей жизни много дружбы и любви</v>
      </c>
      <c r="C124" s="11">
        <v>1</v>
      </c>
      <c r="D124" s="11"/>
      <c r="E124" s="11"/>
    </row>
    <row r="125" spans="1:5" ht="210">
      <c r="A125" s="9" t="s">
        <v>12</v>
      </c>
      <c r="B125" s="10" t="str">
        <f>CONCATENATE(Лист2!B12)</f>
        <v>Вы пытаетесь получить от жизни максимум удовольствия, а Ваша личная жизнь просто зпцветает</v>
      </c>
      <c r="C125" s="11">
        <v>2</v>
      </c>
      <c r="D125" s="11"/>
      <c r="E125" s="11"/>
    </row>
    <row r="126" spans="1:5" ht="210">
      <c r="A126" s="9" t="s">
        <v>13</v>
      </c>
      <c r="B126" s="10" t="str">
        <f>CONCATENATE(Лист2!B13)</f>
        <v>Вы пытаетесь получить от жизни максимум удовольствия, а Ваша личная жизнь просто зпцветает</v>
      </c>
      <c r="C126" s="11">
        <v>2</v>
      </c>
      <c r="D126" s="11"/>
      <c r="E126" s="11"/>
    </row>
    <row r="127" spans="1:5" ht="210">
      <c r="A127" s="9" t="s">
        <v>14</v>
      </c>
      <c r="B127" s="10" t="str">
        <f>CONCATENATE(Лист2!B14)</f>
        <v>Вы пытаетесь получить от жизни максимум удовольствия, а Ваша личная жизнь просто зпцветает</v>
      </c>
      <c r="C127" s="11">
        <v>2</v>
      </c>
      <c r="D127" s="11"/>
      <c r="E127" s="11"/>
    </row>
    <row r="128" spans="1:5" ht="210">
      <c r="A128" s="9" t="s">
        <v>15</v>
      </c>
      <c r="B128" s="10" t="str">
        <f>CONCATENATE(Лист2!B15)</f>
        <v>Вы пытаетесь получить от жизни максимум удовольствия, а Ваша личная жизнь просто зпцветает</v>
      </c>
      <c r="C128" s="11">
        <v>2</v>
      </c>
      <c r="D128" s="11"/>
      <c r="E128" s="11"/>
    </row>
    <row r="129" spans="1:5" ht="210">
      <c r="A129" s="9" t="s">
        <v>16</v>
      </c>
      <c r="B129" s="10" t="str">
        <f>CONCATENATE(Лист2!B16)</f>
        <v>Вы пытаетесь получить от жизни максимум удовольствия, а Ваша личная жизнь просто зпцветает</v>
      </c>
      <c r="C129" s="11">
        <v>2</v>
      </c>
      <c r="D129" s="11"/>
      <c r="E129" s="11"/>
    </row>
    <row r="130" spans="1:5" ht="210">
      <c r="A130" s="9" t="s">
        <v>17</v>
      </c>
      <c r="B130" s="10" t="str">
        <f>CONCATENATE(Лист2!B17)</f>
        <v>Вы пытаетесь получить от жизни максимум удовольствия, а Ваша личная жизнь просто зпцветает</v>
      </c>
      <c r="C130" s="11">
        <v>2</v>
      </c>
      <c r="D130" s="11" t="str">
        <f>IF(H27=1,CONCATENATE(G27),IF(H28=1,CONCATENATE(G28),IF(H29=1,CONCATENATE(G29),IF(H30=1,G30," "))))</f>
        <v> </v>
      </c>
      <c r="E130" s="11"/>
    </row>
    <row r="131" spans="1:5" ht="180">
      <c r="A131" s="9" t="s">
        <v>18</v>
      </c>
      <c r="B131" s="10" t="str">
        <f>CONCATENATE(Лист2!B18)</f>
        <v>Вы любите помогать другим и в будущем Ваша личная жизнь просто великолепна</v>
      </c>
      <c r="C131" s="11">
        <v>3</v>
      </c>
      <c r="D131" s="11"/>
      <c r="E131" s="11"/>
    </row>
    <row r="132" spans="1:5" ht="180">
      <c r="A132" s="9" t="s">
        <v>19</v>
      </c>
      <c r="B132" s="10" t="str">
        <f>CONCATENATE(Лист2!B19)</f>
        <v>Вы любите помогать другим и в будущем Ваша личная жизнь просто великолепна</v>
      </c>
      <c r="C132" s="11">
        <v>3</v>
      </c>
      <c r="D132" s="11"/>
      <c r="E132" s="11"/>
    </row>
    <row r="133" spans="1:5" ht="180">
      <c r="A133" s="9" t="s">
        <v>20</v>
      </c>
      <c r="B133" s="10" t="str">
        <f>CONCATENATE(Лист2!B20)</f>
        <v>Вы любите помогать другим и в будущем Ваша личная жизнь просто великолепна</v>
      </c>
      <c r="C133" s="11">
        <v>3</v>
      </c>
      <c r="D133" s="11"/>
      <c r="E133" s="11"/>
    </row>
    <row r="134" spans="1:5" ht="180">
      <c r="A134" s="9" t="s">
        <v>21</v>
      </c>
      <c r="B134" s="10" t="str">
        <f>CONCATENATE(Лист2!B21)</f>
        <v>Вы любите помогать другим и в будущем Ваша личная жизнь просто великолепна</v>
      </c>
      <c r="C134" s="11">
        <v>3</v>
      </c>
      <c r="D134" s="11"/>
      <c r="E134" s="11"/>
    </row>
    <row r="135" spans="1:5" ht="180">
      <c r="A135" s="9" t="s">
        <v>22</v>
      </c>
      <c r="B135" s="10" t="str">
        <f>CONCATENATE(Лист2!B22)</f>
        <v>Вы любите помогать другим и в будущем Ваша личная жизнь просто великолепна</v>
      </c>
      <c r="C135" s="11">
        <v>3</v>
      </c>
      <c r="D135" s="11"/>
      <c r="E135" s="11"/>
    </row>
    <row r="136" spans="1:5" ht="180">
      <c r="A136" s="9" t="s">
        <v>23</v>
      </c>
      <c r="B136" s="10" t="str">
        <f>CONCATENATE(Лист2!B23)</f>
        <v>Вы любите помогать другим и в будущем Ваша личная жизнь просто великолепна</v>
      </c>
      <c r="C136" s="11">
        <v>3</v>
      </c>
      <c r="D136" s="11"/>
      <c r="E136" s="11"/>
    </row>
    <row r="137" spans="1:5" ht="180">
      <c r="A137" s="9" t="s">
        <v>24</v>
      </c>
      <c r="B137" s="10" t="str">
        <f>CONCATENATE(Лист2!B24)</f>
        <v>Вы любите помогать другим и в будущем Ваша личная жизнь просто великолепна</v>
      </c>
      <c r="C137" s="11">
        <v>3</v>
      </c>
      <c r="D137" s="11"/>
      <c r="E137" s="11"/>
    </row>
    <row r="138" spans="1:5" ht="180">
      <c r="A138" s="9" t="s">
        <v>25</v>
      </c>
      <c r="B138" s="10" t="str">
        <f>CONCATENATE(Лист2!B25)</f>
        <v>Вы любите помогать другим и в будущем Ваша личная жизнь просто великолепна</v>
      </c>
      <c r="C138" s="11">
        <v>3</v>
      </c>
      <c r="D138" s="11"/>
      <c r="E138" s="11"/>
    </row>
    <row r="139" spans="1:5" ht="180">
      <c r="A139" s="9" t="s">
        <v>26</v>
      </c>
      <c r="B139" s="10" t="str">
        <f>CONCATENATE(Лист2!B26)</f>
        <v>Вы любите помогать другим и в будущем Ваша личная жизнь просто великолепна</v>
      </c>
      <c r="C139" s="11">
        <v>3</v>
      </c>
      <c r="D139" s="11"/>
      <c r="E139" s="11"/>
    </row>
    <row r="140" spans="1:5" ht="180">
      <c r="A140" s="9" t="s">
        <v>27</v>
      </c>
      <c r="B140" s="10" t="str">
        <f>CONCATENATE(Лист2!B27)</f>
        <v>Вы любите помогать другим и в будущем Ваша личная жизнь просто великолепна</v>
      </c>
      <c r="C140" s="11">
        <v>3</v>
      </c>
      <c r="D140" s="11"/>
      <c r="E140" s="11"/>
    </row>
    <row r="141" spans="1:5" ht="180">
      <c r="A141" s="9" t="s">
        <v>28</v>
      </c>
      <c r="B141" s="10" t="str">
        <f>CONCATENATE(Лист2!B28)</f>
        <v>Вы любите помогать другим и в будущем Ваша личная жизнь просто великолепна</v>
      </c>
      <c r="C141" s="11">
        <v>3</v>
      </c>
      <c r="D141" s="11"/>
      <c r="E141" s="11"/>
    </row>
    <row r="142" spans="1:5" ht="180">
      <c r="A142" s="12" t="s">
        <v>29</v>
      </c>
      <c r="B142" s="13" t="str">
        <f>CONCATENATE(Лист2!B29)</f>
        <v>Вы любите помогать другим и в будущем Ваша личная жизнь просто великолепна</v>
      </c>
      <c r="C142" s="11">
        <v>3</v>
      </c>
      <c r="D142" s="11"/>
      <c r="E142" s="11"/>
    </row>
    <row r="143" spans="1:5" ht="180">
      <c r="A143" s="14" t="s">
        <v>73</v>
      </c>
      <c r="B143" s="13" t="str">
        <f>CONCATENATE(Лист2!B30)</f>
        <v>Вы любите помогать другим и в будущем Ваша личная жизнь просто великолепна</v>
      </c>
      <c r="C143" s="11">
        <v>3</v>
      </c>
      <c r="D143" s="11"/>
      <c r="E143" s="11"/>
    </row>
    <row r="144" spans="1:5" ht="180">
      <c r="A144" s="14" t="s">
        <v>72</v>
      </c>
      <c r="B144" s="13" t="str">
        <f>CONCATENATE(Лист2!B31)</f>
        <v>Вы любите помогать другим и в будущем Ваша личная жизнь просто великолепна</v>
      </c>
      <c r="C144" s="11">
        <v>3</v>
      </c>
      <c r="D144" s="11"/>
      <c r="E144" s="11"/>
    </row>
    <row r="145" spans="1:5" ht="180">
      <c r="A145" s="14" t="s">
        <v>74</v>
      </c>
      <c r="B145" s="13" t="str">
        <f>CONCATENATE(Лист2!B32)</f>
        <v>Вы любите помогать другим и в будущем Ваша личная жизнь просто великолепна</v>
      </c>
      <c r="C145" s="11">
        <v>3</v>
      </c>
      <c r="D145" s="11"/>
      <c r="E145" s="11"/>
    </row>
    <row r="146" spans="1:5" ht="15">
      <c r="A146" s="11"/>
      <c r="B146" s="15"/>
      <c r="C146" s="11"/>
      <c r="D146" s="11"/>
      <c r="E146" s="11"/>
    </row>
    <row r="148" spans="1:5" ht="240">
      <c r="A148" s="6" t="s">
        <v>37</v>
      </c>
      <c r="B148" s="8" t="str">
        <f>CONCATENATE(Лист2!N1)</f>
        <v>Год для Вас пройдет очень удачно и Вы обнаружите, что влюбитесь в того, в кого совершенно не ожидали влюбиться.</v>
      </c>
      <c r="C148" s="16">
        <v>1</v>
      </c>
      <c r="D148" s="16"/>
      <c r="E148" s="16"/>
    </row>
    <row r="149" spans="1:5" ht="240">
      <c r="A149" s="6" t="s">
        <v>38</v>
      </c>
      <c r="B149" s="8" t="str">
        <f>CONCATENATE(Лист2!N2)</f>
        <v>Год для Вас пройдет очень удачно и Вы обнаружите, что влюбитесь в того, в кого совершенно не ожидали влюбиться.</v>
      </c>
      <c r="C149" s="16">
        <v>1</v>
      </c>
      <c r="D149" s="16">
        <f aca="true" t="array" ref="D149">SUM(IF(Буква=H24,Цифра))</f>
        <v>0</v>
      </c>
      <c r="E149" s="16"/>
    </row>
    <row r="150" spans="1:5" ht="240">
      <c r="A150" s="6" t="s">
        <v>39</v>
      </c>
      <c r="B150" s="8" t="str">
        <f>CONCATENATE(Лист2!N3)</f>
        <v>Год для Вас пройдет очень удачно и Вы обнаружите, что влюбитесь в того, в кого совершенно не ожидали влюбиться.</v>
      </c>
      <c r="C150" s="16">
        <v>1</v>
      </c>
      <c r="D150" s="16">
        <f>SUM(I27:I38)</f>
        <v>0</v>
      </c>
      <c r="E150" s="16"/>
    </row>
    <row r="151" spans="1:5" ht="225">
      <c r="A151" s="6" t="s">
        <v>40</v>
      </c>
      <c r="B151" s="8" t="str">
        <f>CONCATENATE(Лист2!N4)</f>
        <v>Вас ожидает очень сильная любовь, которая продлится, не очень долго, но память о ней Вы сохраните навсегда.</v>
      </c>
      <c r="C151" s="16">
        <v>2</v>
      </c>
      <c r="D151" s="16">
        <f>SUM(O18:O19)</f>
        <v>0</v>
      </c>
      <c r="E151" s="16"/>
    </row>
    <row r="152" spans="1:5" ht="225">
      <c r="A152" s="6" t="s">
        <v>41</v>
      </c>
      <c r="B152" s="8" t="str">
        <f>CONCATENATE(Лист2!N5)</f>
        <v>Вас ожидает очень сильная любовь, которая продлится, не очень долго, но память о ней Вы сохраните навсегда.</v>
      </c>
      <c r="C152" s="16">
        <v>2</v>
      </c>
      <c r="D152" s="16"/>
      <c r="E152" s="16"/>
    </row>
    <row r="153" spans="1:5" ht="225">
      <c r="A153" s="6" t="s">
        <v>42</v>
      </c>
      <c r="B153" s="8" t="str">
        <f>CONCATENATE(Лист2!N6)</f>
        <v>Вас ожидает очень сильная любовь, которая продлится, не очень долго, но память о ней Вы сохраните навсегда.</v>
      </c>
      <c r="C153" s="16">
        <v>2</v>
      </c>
      <c r="D153" s="16"/>
      <c r="E153" s="16"/>
    </row>
    <row r="154" spans="1:5" ht="225">
      <c r="A154" s="6" t="s">
        <v>43</v>
      </c>
      <c r="B154" s="8" t="str">
        <f>CONCATENATE(Лист2!N7)</f>
        <v>У Вас будет прекрасный год, а кроме того Вас ожидают перемены в жизни, которые станут началом новой лучшей жизни</v>
      </c>
      <c r="C154" s="16">
        <v>3</v>
      </c>
      <c r="D154" s="16"/>
      <c r="E154" s="16"/>
    </row>
    <row r="155" spans="1:5" ht="225">
      <c r="A155" s="6" t="s">
        <v>44</v>
      </c>
      <c r="B155" s="8" t="str">
        <f>CONCATENATE(Лист2!N8)</f>
        <v>У Вас будет прекрасный год, а кроме того Вас ожидают перемены в жизни, которые станут началом новой лучшей жизни</v>
      </c>
      <c r="C155" s="16">
        <v>3</v>
      </c>
      <c r="D155" s="16">
        <f>SUM(O27:O28)</f>
        <v>0</v>
      </c>
      <c r="E155" s="16"/>
    </row>
    <row r="156" spans="1:5" ht="225">
      <c r="A156" s="6" t="s">
        <v>45</v>
      </c>
      <c r="B156" s="8" t="str">
        <f>CONCATENATE(Лист2!N9)</f>
        <v>У Вас будет прекрасный год, а кроме того Вас ожидают перемены в жизни, которые станут началом новой лучшей жизни</v>
      </c>
      <c r="C156" s="16">
        <v>3</v>
      </c>
      <c r="D156" s="16">
        <f>SUM(O31:O32)</f>
        <v>0</v>
      </c>
      <c r="E156" s="16"/>
    </row>
    <row r="157" spans="1:5" ht="225">
      <c r="A157" s="6" t="s">
        <v>46</v>
      </c>
      <c r="B157" s="8" t="str">
        <f>CONCATENATE(Лист2!N10)</f>
        <v>Ваша личная жизнь не будет столь бурной и шикарной в этом году, но в конечном счете Вы найдете свою половинку</v>
      </c>
      <c r="C157" s="16">
        <v>4</v>
      </c>
      <c r="D157" s="16"/>
      <c r="E157" s="16"/>
    </row>
    <row r="158" spans="1:5" ht="225">
      <c r="A158" s="6" t="s">
        <v>47</v>
      </c>
      <c r="B158" s="8" t="str">
        <f>CONCATENATE(Лист2!N11)</f>
        <v>Ваша личная жизнь не будет столь бурной и шикарной в этом году, но в конечном счете Вы найдете свою половинку</v>
      </c>
      <c r="C158" s="16">
        <v>4</v>
      </c>
      <c r="D158" s="16"/>
      <c r="E158" s="16"/>
    </row>
    <row r="159" spans="1:5" ht="225">
      <c r="A159" s="6" t="s">
        <v>48</v>
      </c>
      <c r="B159" s="8" t="str">
        <f>CONCATENATE(Лист2!N12)</f>
        <v>Ваша личная жизнь не будет столь бурной и шикарной в этом году, но в конечном счете Вы найдете свою половинку</v>
      </c>
      <c r="C159" s="16">
        <v>4</v>
      </c>
      <c r="D159" s="16"/>
      <c r="E159" s="16"/>
    </row>
    <row r="161" spans="1:2" ht="270">
      <c r="A161" s="6" t="s">
        <v>31</v>
      </c>
      <c r="B161" s="8" t="str">
        <f>CONCATENATE(Лист2!N22)</f>
        <v>У Вас Будут те, которые вам полностью доверяют и которые сделали бы для Вас все, но возможно Вы не в полне осознаете это</v>
      </c>
    </row>
    <row r="162" spans="1:2" ht="330">
      <c r="A162" s="6" t="s">
        <v>50</v>
      </c>
      <c r="B162" s="8" t="str">
        <f>CONCATENATE(Лист2!N23)</f>
        <v>Ваша жизнь примет совершенно иное направление, Вам покажется это трудным и тяжелым, но в итоге это будет лучше для Вас, и Вы будете рады переменам!</v>
      </c>
    </row>
    <row r="164" spans="1:2" ht="30">
      <c r="A164" s="4" t="s">
        <v>66</v>
      </c>
      <c r="B164" s="17" t="str">
        <f>CONCATENATE(Лист2!N26)</f>
        <v>Вы домосед</v>
      </c>
    </row>
    <row r="165" spans="1:2" ht="75">
      <c r="A165" s="4" t="s">
        <v>67</v>
      </c>
      <c r="B165" s="17" t="str">
        <f>CONCATENATE(Лист2!N27)</f>
        <v>Вы любитель путешествий и авантюр</v>
      </c>
    </row>
    <row r="167" spans="1:2" ht="135">
      <c r="A167" s="6" t="s">
        <v>68</v>
      </c>
      <c r="B167" s="17" t="str">
        <f>CONCATENATE(Лист2!N29)</f>
        <v>Вы преданы для своих друзей и любимых, но довольно замкнутый человек</v>
      </c>
    </row>
    <row r="168" spans="1:2" ht="135">
      <c r="A168" s="6" t="s">
        <v>69</v>
      </c>
      <c r="B168" s="17" t="str">
        <f>CONCATENATE(Лист2!N30)</f>
        <v>Вы непосредственны и любите доставлять людям радость и удовольствие</v>
      </c>
    </row>
  </sheetData>
  <sheetProtection password="979E" sheet="1"/>
  <mergeCells count="10">
    <mergeCell ref="F50:F51"/>
    <mergeCell ref="F56:F58"/>
    <mergeCell ref="G56:P58"/>
    <mergeCell ref="G5:P8"/>
    <mergeCell ref="G41:P41"/>
    <mergeCell ref="G50:P51"/>
    <mergeCell ref="G4:P4"/>
    <mergeCell ref="M22:N22"/>
    <mergeCell ref="M35:N38"/>
    <mergeCell ref="G13:P13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7">
      <selection activeCell="M29" sqref="M29:M30"/>
    </sheetView>
  </sheetViews>
  <sheetFormatPr defaultColWidth="9.140625" defaultRowHeight="15"/>
  <cols>
    <col min="1" max="13" width="9.140625" style="1" customWidth="1"/>
    <col min="14" max="14" width="11.7109375" style="1" customWidth="1"/>
    <col min="15" max="16384" width="9.140625" style="1" customWidth="1"/>
  </cols>
  <sheetData>
    <row r="1" spans="1:14" ht="15">
      <c r="A1" s="3" t="s">
        <v>1</v>
      </c>
      <c r="B1" s="1" t="s">
        <v>52</v>
      </c>
      <c r="M1" s="2" t="s">
        <v>37</v>
      </c>
      <c r="N1" s="2" t="s">
        <v>55</v>
      </c>
    </row>
    <row r="2" spans="1:14" ht="15">
      <c r="A2" s="3" t="s">
        <v>2</v>
      </c>
      <c r="B2" s="1" t="s">
        <v>52</v>
      </c>
      <c r="M2" s="2" t="s">
        <v>38</v>
      </c>
      <c r="N2" s="2" t="s">
        <v>55</v>
      </c>
    </row>
    <row r="3" spans="1:14" ht="15">
      <c r="A3" s="3" t="s">
        <v>3</v>
      </c>
      <c r="B3" s="1" t="s">
        <v>52</v>
      </c>
      <c r="M3" s="2" t="s">
        <v>39</v>
      </c>
      <c r="N3" s="2" t="s">
        <v>55</v>
      </c>
    </row>
    <row r="4" spans="1:14" ht="15">
      <c r="A4" s="3" t="s">
        <v>4</v>
      </c>
      <c r="B4" s="1" t="s">
        <v>52</v>
      </c>
      <c r="M4" s="2" t="s">
        <v>40</v>
      </c>
      <c r="N4" s="2" t="s">
        <v>56</v>
      </c>
    </row>
    <row r="5" spans="1:14" ht="15">
      <c r="A5" s="3" t="s">
        <v>5</v>
      </c>
      <c r="B5" s="1" t="s">
        <v>52</v>
      </c>
      <c r="M5" s="2" t="s">
        <v>41</v>
      </c>
      <c r="N5" s="2" t="s">
        <v>56</v>
      </c>
    </row>
    <row r="6" spans="1:14" ht="15">
      <c r="A6" s="3" t="s">
        <v>6</v>
      </c>
      <c r="B6" s="1" t="s">
        <v>52</v>
      </c>
      <c r="M6" s="2" t="s">
        <v>42</v>
      </c>
      <c r="N6" s="2" t="s">
        <v>56</v>
      </c>
    </row>
    <row r="7" spans="1:14" ht="15">
      <c r="A7" s="3" t="s">
        <v>7</v>
      </c>
      <c r="B7" s="1" t="s">
        <v>52</v>
      </c>
      <c r="M7" s="2" t="s">
        <v>43</v>
      </c>
      <c r="N7" s="2" t="s">
        <v>57</v>
      </c>
    </row>
    <row r="8" spans="1:14" ht="15">
      <c r="A8" s="3" t="s">
        <v>8</v>
      </c>
      <c r="B8" s="1" t="s">
        <v>52</v>
      </c>
      <c r="M8" s="2" t="s">
        <v>44</v>
      </c>
      <c r="N8" s="2" t="s">
        <v>57</v>
      </c>
    </row>
    <row r="9" spans="1:14" ht="15">
      <c r="A9" s="3" t="s">
        <v>9</v>
      </c>
      <c r="B9" s="1" t="s">
        <v>52</v>
      </c>
      <c r="M9" s="2" t="s">
        <v>45</v>
      </c>
      <c r="N9" s="2" t="s">
        <v>57</v>
      </c>
    </row>
    <row r="10" spans="1:14" ht="15">
      <c r="A10" s="3" t="s">
        <v>10</v>
      </c>
      <c r="B10" s="1" t="s">
        <v>52</v>
      </c>
      <c r="M10" s="2" t="s">
        <v>46</v>
      </c>
      <c r="N10" s="2" t="s">
        <v>58</v>
      </c>
    </row>
    <row r="11" spans="1:14" ht="15">
      <c r="A11" s="3" t="s">
        <v>11</v>
      </c>
      <c r="B11" s="1" t="s">
        <v>52</v>
      </c>
      <c r="M11" s="2" t="s">
        <v>47</v>
      </c>
      <c r="N11" s="2" t="s">
        <v>58</v>
      </c>
    </row>
    <row r="12" spans="1:14" ht="15">
      <c r="A12" s="3" t="s">
        <v>12</v>
      </c>
      <c r="B12" s="1" t="s">
        <v>53</v>
      </c>
      <c r="M12" s="2" t="s">
        <v>48</v>
      </c>
      <c r="N12" s="2" t="s">
        <v>58</v>
      </c>
    </row>
    <row r="13" spans="1:2" ht="15">
      <c r="A13" s="3" t="s">
        <v>13</v>
      </c>
      <c r="B13" s="1" t="s">
        <v>53</v>
      </c>
    </row>
    <row r="14" spans="1:2" ht="15">
      <c r="A14" s="3" t="s">
        <v>14</v>
      </c>
      <c r="B14" s="1" t="s">
        <v>53</v>
      </c>
    </row>
    <row r="15" spans="1:14" ht="15">
      <c r="A15" s="3" t="s">
        <v>15</v>
      </c>
      <c r="B15" s="1" t="s">
        <v>53</v>
      </c>
      <c r="M15" s="1" t="s">
        <v>30</v>
      </c>
      <c r="N15" s="1" t="s">
        <v>59</v>
      </c>
    </row>
    <row r="16" spans="1:14" ht="15">
      <c r="A16" s="3" t="s">
        <v>16</v>
      </c>
      <c r="B16" s="1" t="s">
        <v>53</v>
      </c>
      <c r="M16" s="1" t="s">
        <v>31</v>
      </c>
      <c r="N16" s="1" t="s">
        <v>60</v>
      </c>
    </row>
    <row r="17" spans="1:14" ht="15">
      <c r="A17" s="3" t="s">
        <v>17</v>
      </c>
      <c r="B17" s="1" t="s">
        <v>53</v>
      </c>
      <c r="M17" s="1" t="s">
        <v>32</v>
      </c>
      <c r="N17" s="1" t="s">
        <v>61</v>
      </c>
    </row>
    <row r="18" spans="1:14" ht="15">
      <c r="A18" s="3" t="s">
        <v>18</v>
      </c>
      <c r="B18" s="1" t="s">
        <v>54</v>
      </c>
      <c r="M18" s="1" t="s">
        <v>33</v>
      </c>
      <c r="N18" s="1" t="s">
        <v>63</v>
      </c>
    </row>
    <row r="19" spans="1:14" ht="15">
      <c r="A19" s="3" t="s">
        <v>19</v>
      </c>
      <c r="B19" s="1" t="s">
        <v>54</v>
      </c>
      <c r="M19" s="1" t="s">
        <v>34</v>
      </c>
      <c r="N19" s="1" t="s">
        <v>62</v>
      </c>
    </row>
    <row r="20" spans="1:2" ht="15">
      <c r="A20" s="3" t="s">
        <v>20</v>
      </c>
      <c r="B20" s="1" t="s">
        <v>54</v>
      </c>
    </row>
    <row r="21" spans="1:2" ht="15">
      <c r="A21" s="3" t="s">
        <v>21</v>
      </c>
      <c r="B21" s="1" t="s">
        <v>54</v>
      </c>
    </row>
    <row r="22" spans="1:14" ht="15">
      <c r="A22" s="3" t="s">
        <v>22</v>
      </c>
      <c r="B22" s="1" t="s">
        <v>54</v>
      </c>
      <c r="M22" s="2" t="s">
        <v>31</v>
      </c>
      <c r="N22" s="2" t="s">
        <v>75</v>
      </c>
    </row>
    <row r="23" spans="1:14" ht="15">
      <c r="A23" s="3" t="s">
        <v>23</v>
      </c>
      <c r="B23" s="1" t="s">
        <v>54</v>
      </c>
      <c r="M23" s="2" t="s">
        <v>50</v>
      </c>
      <c r="N23" s="2" t="s">
        <v>76</v>
      </c>
    </row>
    <row r="24" spans="1:2" ht="15">
      <c r="A24" s="3" t="s">
        <v>24</v>
      </c>
      <c r="B24" s="1" t="s">
        <v>54</v>
      </c>
    </row>
    <row r="25" spans="1:2" ht="15">
      <c r="A25" s="3" t="s">
        <v>25</v>
      </c>
      <c r="B25" s="1" t="s">
        <v>54</v>
      </c>
    </row>
    <row r="26" spans="1:14" ht="15">
      <c r="A26" s="3" t="s">
        <v>26</v>
      </c>
      <c r="B26" s="1" t="s">
        <v>54</v>
      </c>
      <c r="M26" s="1" t="s">
        <v>66</v>
      </c>
      <c r="N26" s="1" t="s">
        <v>78</v>
      </c>
    </row>
    <row r="27" spans="1:14" ht="15">
      <c r="A27" s="3" t="s">
        <v>27</v>
      </c>
      <c r="B27" s="1" t="s">
        <v>54</v>
      </c>
      <c r="M27" s="1" t="s">
        <v>67</v>
      </c>
      <c r="N27" s="1" t="s">
        <v>77</v>
      </c>
    </row>
    <row r="28" spans="1:2" ht="15">
      <c r="A28" s="3" t="s">
        <v>28</v>
      </c>
      <c r="B28" s="1" t="s">
        <v>54</v>
      </c>
    </row>
    <row r="29" spans="1:14" ht="15">
      <c r="A29" s="3" t="s">
        <v>29</v>
      </c>
      <c r="B29" s="1" t="s">
        <v>54</v>
      </c>
      <c r="M29" s="2" t="s">
        <v>68</v>
      </c>
      <c r="N29" s="1" t="s">
        <v>79</v>
      </c>
    </row>
    <row r="30" spans="1:14" ht="15">
      <c r="A30" s="1" t="s">
        <v>73</v>
      </c>
      <c r="B30" s="1" t="s">
        <v>54</v>
      </c>
      <c r="M30" s="2" t="s">
        <v>69</v>
      </c>
      <c r="N30" s="1" t="s">
        <v>80</v>
      </c>
    </row>
    <row r="31" spans="1:2" ht="15">
      <c r="A31" s="1" t="s">
        <v>72</v>
      </c>
      <c r="B31" s="1" t="s">
        <v>54</v>
      </c>
    </row>
    <row r="32" spans="1:2" ht="15">
      <c r="A32" s="1" t="s">
        <v>74</v>
      </c>
      <c r="B32" s="1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Гороскоп</dc:title>
  <dc:subject/>
  <dc:creator/>
  <cp:keywords/>
  <dc:description/>
  <cp:lastModifiedBy>ВП</cp:lastModifiedBy>
  <cp:lastPrinted>2009-12-02T09:36:49Z</cp:lastPrinted>
  <dcterms:created xsi:type="dcterms:W3CDTF">2009-11-24T07:09:04Z</dcterms:created>
  <dcterms:modified xsi:type="dcterms:W3CDTF">2017-01-22T17:32:19Z</dcterms:modified>
  <cp:category/>
  <cp:version/>
  <cp:contentType/>
  <cp:contentStatus/>
</cp:coreProperties>
</file>